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liederen" sheetId="1" r:id="rId4"/>
    <sheet name="stats - STATISTIEKEN" sheetId="2" r:id="rId5"/>
    <sheet name="dimensies" sheetId="3" r:id="rId6"/>
  </sheets>
</workbook>
</file>

<file path=xl/sharedStrings.xml><?xml version="1.0" encoding="utf-8"?>
<sst xmlns="http://schemas.openxmlformats.org/spreadsheetml/2006/main" uniqueCount="86">
  <si>
    <t xml:space="preserve"> TITEL</t>
  </si>
  <si>
    <t>soort</t>
  </si>
  <si>
    <t>leeftijd</t>
  </si>
  <si>
    <t>feestsoort</t>
  </si>
  <si>
    <t>taal</t>
  </si>
  <si>
    <t>orkestratie</t>
  </si>
  <si>
    <t>tempo</t>
  </si>
  <si>
    <t>O Holy Jesus</t>
  </si>
  <si>
    <t>Klassiek</t>
  </si>
  <si>
    <t>Midlife</t>
  </si>
  <si>
    <t>neutraal</t>
  </si>
  <si>
    <t>Engels</t>
  </si>
  <si>
    <t>a capella</t>
  </si>
  <si>
    <t>langzaam</t>
  </si>
  <si>
    <t>Irish Blessing</t>
  </si>
  <si>
    <t>Oud christelijk</t>
  </si>
  <si>
    <t>Oud</t>
  </si>
  <si>
    <t>Pinksteren</t>
  </si>
  <si>
    <t>Karl Leisner's Prayer</t>
  </si>
  <si>
    <t>Gospel</t>
  </si>
  <si>
    <t>Midlife/oud</t>
  </si>
  <si>
    <t>koor en solisten</t>
  </si>
  <si>
    <t>Here I am to worship</t>
  </si>
  <si>
    <t>Opwekking</t>
  </si>
  <si>
    <t>koor,band, solist</t>
  </si>
  <si>
    <t>medium</t>
  </si>
  <si>
    <t>Amen</t>
  </si>
  <si>
    <t>Jong/midlife</t>
  </si>
  <si>
    <t>Tutti</t>
  </si>
  <si>
    <t>You raise me up</t>
  </si>
  <si>
    <t>My Savior, My God</t>
  </si>
  <si>
    <t>Pop</t>
  </si>
  <si>
    <t>Higher and higher</t>
  </si>
  <si>
    <t>Jong</t>
  </si>
  <si>
    <t>snel</t>
  </si>
  <si>
    <t>Zegen, aanbidding</t>
  </si>
  <si>
    <t>Nederlands</t>
  </si>
  <si>
    <t>Who am I</t>
  </si>
  <si>
    <t>koor,band, solisten</t>
  </si>
  <si>
    <t>Hij leeft voor eeuwig, amen</t>
  </si>
  <si>
    <t>Allen</t>
  </si>
  <si>
    <t>Pasen</t>
  </si>
  <si>
    <t>Daarom komt er nooit een eind</t>
  </si>
  <si>
    <t>Meer dan ooit</t>
  </si>
  <si>
    <t>In this house</t>
  </si>
  <si>
    <t>Hallelujah, glory toYa!</t>
  </si>
  <si>
    <t>Psalm 71</t>
  </si>
  <si>
    <t>koor, band, solisten</t>
  </si>
  <si>
    <t>You are good</t>
  </si>
  <si>
    <t>aant.</t>
  </si>
  <si>
    <t>%</t>
  </si>
  <si>
    <t>engels</t>
  </si>
  <si>
    <t>pasen</t>
  </si>
  <si>
    <t>nederlands</t>
  </si>
  <si>
    <t>tutti (met band)</t>
  </si>
  <si>
    <t>kerst</t>
  </si>
  <si>
    <t>duits</t>
  </si>
  <si>
    <t>sinterklaas</t>
  </si>
  <si>
    <t>koor en solist</t>
  </si>
  <si>
    <t>Kinderen</t>
  </si>
  <si>
    <t>thanksgiving</t>
  </si>
  <si>
    <t>Jazz</t>
  </si>
  <si>
    <t>plezierig voor</t>
  </si>
  <si>
    <t>populariteit</t>
  </si>
  <si>
    <t>impact</t>
  </si>
  <si>
    <t>gospel</t>
  </si>
  <si>
    <t>kinderen</t>
  </si>
  <si>
    <t>koor</t>
  </si>
  <si>
    <t>nu</t>
  </si>
  <si>
    <t>klein</t>
  </si>
  <si>
    <t>jazz</t>
  </si>
  <si>
    <t>jong</t>
  </si>
  <si>
    <t>solist</t>
  </si>
  <si>
    <t>vroeger</t>
  </si>
  <si>
    <t>middel</t>
  </si>
  <si>
    <t>pop</t>
  </si>
  <si>
    <t>midlife</t>
  </si>
  <si>
    <t>koor, band en solist</t>
  </si>
  <si>
    <t>publiek</t>
  </si>
  <si>
    <t>groot</t>
  </si>
  <si>
    <t>klassiek</t>
  </si>
  <si>
    <t>"oud"</t>
  </si>
  <si>
    <t>opwekking</t>
  </si>
  <si>
    <t>allen</t>
  </si>
  <si>
    <t>oud christelijk</t>
  </si>
  <si>
    <t>opera/operette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</si>
</sst>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2"/>
      <color indexed="8"/>
      <name val="Verdana"/>
    </font>
    <font>
      <sz val="11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1"/>
      <color indexed="8"/>
      <name val="Helvetica Neue"/>
    </font>
    <font>
      <sz val="11"/>
      <color indexed="8"/>
      <name val="Helvetica Neue"/>
    </font>
    <font>
      <sz val="10"/>
      <color indexed="8"/>
      <name val="Helvetica Neue"/>
    </font>
    <font>
      <b val="1"/>
      <sz val="10"/>
      <color indexed="8"/>
      <name val="Gill Sans Bold"/>
    </font>
    <font>
      <sz val="10"/>
      <color indexed="8"/>
      <name val="Gill Sans"/>
    </font>
    <font>
      <b val="1"/>
      <sz val="10"/>
      <color indexed="8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0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2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fillId="2" borderId="1" applyNumberFormat="1" applyFont="1" applyFill="1" applyBorder="1" applyAlignment="1" applyProtection="0">
      <alignment horizontal="center" vertical="top"/>
    </xf>
    <xf numFmtId="0" fontId="4" fillId="3" borderId="1" applyNumberFormat="1" applyFont="1" applyFill="1" applyBorder="1" applyAlignment="1" applyProtection="0">
      <alignment horizontal="center" vertical="top"/>
    </xf>
    <xf numFmtId="0" fontId="4" fillId="4" borderId="1" applyNumberFormat="1" applyFont="1" applyFill="1" applyBorder="1" applyAlignment="1" applyProtection="0">
      <alignment horizontal="center" vertical="top"/>
    </xf>
    <xf numFmtId="0" fontId="4" fillId="5" borderId="1" applyNumberFormat="1" applyFont="1" applyFill="1" applyBorder="1" applyAlignment="1" applyProtection="0">
      <alignment horizontal="center" vertical="top"/>
    </xf>
    <xf numFmtId="0" fontId="4" fillId="6" borderId="1" applyNumberFormat="1" applyFont="1" applyFill="1" applyBorder="1" applyAlignment="1" applyProtection="0">
      <alignment horizontal="center" vertical="top"/>
    </xf>
    <xf numFmtId="0" fontId="4" fillId="7" borderId="1" applyNumberFormat="1" applyFont="1" applyFill="1" applyBorder="1" applyAlignment="1" applyProtection="0">
      <alignment horizontal="center" vertical="top"/>
    </xf>
    <xf numFmtId="0" fontId="4" fillId="8" borderId="1" applyNumberFormat="1" applyFont="1" applyFill="1" applyBorder="1" applyAlignment="1" applyProtection="0">
      <alignment horizontal="center" vertical="top"/>
    </xf>
    <xf numFmtId="0" fontId="2" borderId="2" applyNumberFormat="0" applyFont="1" applyFill="0" applyBorder="1" applyAlignment="1" applyProtection="0">
      <alignment vertical="top"/>
    </xf>
    <xf numFmtId="0" fontId="2" borderId="3" applyNumberFormat="0" applyFont="1" applyFill="0" applyBorder="1" applyAlignment="1" applyProtection="0">
      <alignment vertical="top"/>
    </xf>
    <xf numFmtId="0" fontId="2" borderId="4" applyNumberFormat="0" applyFont="1" applyFill="0" applyBorder="1" applyAlignment="1" applyProtection="0">
      <alignment vertical="top"/>
    </xf>
    <xf numFmtId="0" fontId="5" fillId="9" borderId="1" applyNumberFormat="1" applyFont="1" applyFill="1" applyBorder="1" applyAlignment="1" applyProtection="0">
      <alignment vertical="top"/>
    </xf>
    <xf numFmtId="0" fontId="6" fillId="9" borderId="1" applyNumberFormat="1" applyFont="1" applyFill="1" applyBorder="1" applyAlignment="1" applyProtection="0">
      <alignment horizontal="left" vertical="top"/>
    </xf>
    <xf numFmtId="0" fontId="6" fillId="9" borderId="1" applyNumberFormat="1" applyFont="1" applyFill="1" applyBorder="1" applyAlignment="1" applyProtection="0">
      <alignment vertical="top"/>
    </xf>
    <xf numFmtId="0" fontId="2" borderId="5" applyNumberFormat="0" applyFont="1" applyFill="0" applyBorder="1" applyAlignment="1" applyProtection="0">
      <alignment vertical="top"/>
    </xf>
    <xf numFmtId="0" fontId="2" borderId="6" applyNumberFormat="0" applyFont="1" applyFill="0" applyBorder="1" applyAlignment="1" applyProtection="0">
      <alignment vertical="top"/>
    </xf>
    <xf numFmtId="0" fontId="2" borderId="7" applyNumberFormat="0" applyFont="1" applyFill="0" applyBorder="1" applyAlignment="1" applyProtection="0">
      <alignment vertical="top"/>
    </xf>
    <xf numFmtId="1" fontId="5" borderId="5" applyNumberFormat="1" applyFont="1" applyFill="0" applyBorder="1" applyAlignment="1" applyProtection="0">
      <alignment vertical="top"/>
    </xf>
    <xf numFmtId="1" fontId="5" borderId="6" applyNumberFormat="1" applyFont="1" applyFill="0" applyBorder="1" applyAlignment="1" applyProtection="0">
      <alignment vertical="top"/>
    </xf>
    <xf numFmtId="1" fontId="5" borderId="7" applyNumberFormat="1" applyFont="1" applyFill="0" applyBorder="1" applyAlignment="1" applyProtection="0">
      <alignment vertical="top"/>
    </xf>
    <xf numFmtId="1" fontId="5" borderId="8" applyNumberFormat="1" applyFont="1" applyFill="0" applyBorder="1" applyAlignment="1" applyProtection="0">
      <alignment vertical="top"/>
    </xf>
    <xf numFmtId="1" fontId="5" borderId="9" applyNumberFormat="1" applyFont="1" applyFill="0" applyBorder="1" applyAlignment="1" applyProtection="0">
      <alignment vertical="top"/>
    </xf>
    <xf numFmtId="1" fontId="5" borderId="10" applyNumberFormat="1" applyFont="1" applyFill="0" applyBorder="1" applyAlignment="1" applyProtection="0">
      <alignment vertical="top"/>
    </xf>
    <xf numFmtId="0" fontId="2" applyNumberFormat="1" applyFont="1" applyFill="0" applyBorder="0" applyAlignment="1" applyProtection="0">
      <alignment vertical="top" wrapText="1"/>
    </xf>
    <xf numFmtId="0" fontId="7" fillId="3" borderId="11" applyNumberFormat="1" applyFont="1" applyFill="1" applyBorder="1" applyAlignment="1" applyProtection="0">
      <alignment horizontal="right" vertical="top" wrapText="1"/>
    </xf>
    <xf numFmtId="0" fontId="7" fillId="10" borderId="11" applyNumberFormat="1" applyFont="1" applyFill="1" applyBorder="1" applyAlignment="1" applyProtection="0">
      <alignment horizontal="center" vertical="top" wrapText="1"/>
    </xf>
    <xf numFmtId="0" fontId="7" fillId="4" borderId="11" applyNumberFormat="1" applyFont="1" applyFill="1" applyBorder="1" applyAlignment="1" applyProtection="0">
      <alignment horizontal="right" vertical="top" wrapText="1"/>
    </xf>
    <xf numFmtId="0" fontId="7" fillId="5" borderId="11" applyNumberFormat="1" applyFont="1" applyFill="1" applyBorder="1" applyAlignment="1" applyProtection="0">
      <alignment horizontal="right" vertical="top" wrapText="1"/>
    </xf>
    <xf numFmtId="0" fontId="7" fillId="6" borderId="11" applyNumberFormat="1" applyFont="1" applyFill="1" applyBorder="1" applyAlignment="1" applyProtection="0">
      <alignment horizontal="right" vertical="top" wrapText="1"/>
    </xf>
    <xf numFmtId="0" fontId="7" fillId="7" borderId="11" applyNumberFormat="1" applyFont="1" applyFill="1" applyBorder="1" applyAlignment="1" applyProtection="0">
      <alignment horizontal="right" vertical="top" wrapText="1"/>
    </xf>
    <xf numFmtId="0" fontId="7" fillId="8" borderId="11" applyNumberFormat="1" applyFont="1" applyFill="1" applyBorder="1" applyAlignment="1" applyProtection="0">
      <alignment horizontal="right" vertical="top" wrapText="1"/>
    </xf>
    <xf numFmtId="0" fontId="8" fillId="3" borderId="11" applyNumberFormat="1" applyFont="1" applyFill="1" applyBorder="1" applyAlignment="1" applyProtection="0">
      <alignment horizontal="right" vertical="top" wrapText="1"/>
    </xf>
    <xf numFmtId="0" fontId="8" borderId="11" applyNumberFormat="1" applyFont="1" applyFill="0" applyBorder="1" applyAlignment="1" applyProtection="0">
      <alignment vertical="top" wrapText="1"/>
    </xf>
    <xf numFmtId="9" fontId="8" borderId="11" applyNumberFormat="1" applyFont="1" applyFill="0" applyBorder="1" applyAlignment="1" applyProtection="0">
      <alignment vertical="top" wrapText="1"/>
    </xf>
    <xf numFmtId="0" fontId="8" fillId="4" borderId="11" applyNumberFormat="1" applyFont="1" applyFill="1" applyBorder="1" applyAlignment="1" applyProtection="0">
      <alignment horizontal="right" vertical="top" wrapText="1"/>
    </xf>
    <xf numFmtId="0" fontId="8" fillId="5" borderId="11" applyNumberFormat="1" applyFont="1" applyFill="1" applyBorder="1" applyAlignment="1" applyProtection="0">
      <alignment horizontal="right" vertical="top" wrapText="1"/>
    </xf>
    <xf numFmtId="0" fontId="8" fillId="6" borderId="11" applyNumberFormat="1" applyFont="1" applyFill="1" applyBorder="1" applyAlignment="1" applyProtection="0">
      <alignment horizontal="right" vertical="top" wrapText="1"/>
    </xf>
    <xf numFmtId="0" fontId="8" fillId="7" borderId="11" applyNumberFormat="1" applyFont="1" applyFill="1" applyBorder="1" applyAlignment="1" applyProtection="0">
      <alignment horizontal="right" vertical="top" wrapText="1"/>
    </xf>
    <xf numFmtId="0" fontId="8" fillId="8" borderId="11" applyNumberFormat="1" applyFont="1" applyFill="1" applyBorder="1" applyAlignment="1" applyProtection="0">
      <alignment horizontal="right" vertical="top" wrapText="1"/>
    </xf>
    <xf numFmtId="0" fontId="8" fillId="11" borderId="11" applyNumberFormat="1" applyFont="1" applyFill="1" applyBorder="1" applyAlignment="1" applyProtection="0">
      <alignment vertical="top" wrapText="1"/>
    </xf>
    <xf numFmtId="9" fontId="8" fillId="11" borderId="11" applyNumberFormat="1" applyFont="1" applyFill="1" applyBorder="1" applyAlignment="1" applyProtection="0">
      <alignment vertical="top" wrapText="1"/>
    </xf>
    <xf numFmtId="1" fontId="8" fillId="6" borderId="11" applyNumberFormat="1" applyFont="1" applyFill="1" applyBorder="1" applyAlignment="1" applyProtection="0">
      <alignment horizontal="right" vertical="top" wrapText="1"/>
    </xf>
    <xf numFmtId="1" fontId="8" fillId="11" borderId="11" applyNumberFormat="1" applyFont="1" applyFill="1" applyBorder="1" applyAlignment="1" applyProtection="0">
      <alignment vertical="top" wrapText="1"/>
    </xf>
    <xf numFmtId="1" fontId="8" fillId="7" borderId="11" applyNumberFormat="1" applyFont="1" applyFill="1" applyBorder="1" applyAlignment="1" applyProtection="0">
      <alignment horizontal="right" vertical="top" wrapText="1"/>
    </xf>
    <xf numFmtId="1" fontId="8" borderId="11" applyNumberFormat="1" applyFont="1" applyFill="0" applyBorder="1" applyAlignment="1" applyProtection="0">
      <alignment vertical="top" wrapText="1"/>
    </xf>
    <xf numFmtId="1" fontId="8" fillId="8" borderId="11" applyNumberFormat="1" applyFont="1" applyFill="1" applyBorder="1" applyAlignment="1" applyProtection="0">
      <alignment horizontal="right" vertical="top" wrapText="1"/>
    </xf>
    <xf numFmtId="1" fontId="8" fillId="4" borderId="11" applyNumberFormat="1" applyFont="1" applyFill="1" applyBorder="1" applyAlignment="1" applyProtection="0">
      <alignment horizontal="right" vertical="top" wrapText="1"/>
    </xf>
    <xf numFmtId="1" fontId="8" fillId="5" borderId="11" applyNumberFormat="1" applyFont="1" applyFill="1" applyBorder="1" applyAlignment="1" applyProtection="0">
      <alignment horizontal="right" vertical="top" wrapText="1"/>
    </xf>
    <xf numFmtId="0" fontId="2" applyNumberFormat="1" applyFont="1" applyFill="0" applyBorder="0" applyAlignment="1" applyProtection="0">
      <alignment vertical="top" wrapText="1"/>
    </xf>
    <xf numFmtId="0" fontId="9" fillId="2" borderId="1" applyNumberFormat="1" applyFont="1" applyFill="1" applyBorder="1" applyAlignment="1" applyProtection="0">
      <alignment horizontal="center" vertical="top" wrapText="1"/>
    </xf>
    <xf numFmtId="1" fontId="6" fillId="9" borderId="1" applyNumberFormat="1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cdcdcd"/>
      <rgbColor rgb="ff63b2de"/>
      <rgbColor rgb="ff9ce159"/>
      <rgbColor rgb="ffffe061"/>
      <rgbColor rgb="ffffc071"/>
      <rgbColor rgb="ffff5f5d"/>
      <rgbColor rgb="ff9d44b8"/>
      <rgbColor rgb="ffaaaaaa"/>
      <rgbColor rgb="ffffffff"/>
      <rgbColor rgb="ffbdc0bf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18"/>
  <sheetViews>
    <sheetView workbookViewId="0" showGridLines="0" defaultGridColor="1"/>
  </sheetViews>
  <sheetFormatPr defaultColWidth="7.75" defaultRowHeight="20.1" customHeight="1" outlineLevelRow="0" outlineLevelCol="0"/>
  <cols>
    <col min="1" max="1" width="21" style="1" customWidth="1"/>
    <col min="2" max="2" width="8.625" style="1" customWidth="1"/>
    <col min="3" max="3" width="7.625" style="1" customWidth="1"/>
    <col min="4" max="4" width="7.375" style="1" customWidth="1"/>
    <col min="5" max="5" width="7.125" style="1" customWidth="1"/>
    <col min="6" max="6" width="11.875" style="1" customWidth="1"/>
    <col min="7" max="7" width="6" style="1" customWidth="1"/>
    <col min="8" max="8" width="7.75" style="1" customWidth="1"/>
    <col min="9" max="9" width="7.75" style="1" customWidth="1"/>
    <col min="10" max="10" width="7.75" style="1" customWidth="1"/>
    <col min="11" max="11" width="7.75" style="1" customWidth="1"/>
    <col min="12" max="12" width="7.75" style="1" customWidth="1"/>
    <col min="13" max="256" width="7.75" style="1" customWidth="1"/>
  </cols>
  <sheetData>
    <row r="1" ht="14.1" customHeight="1">
      <c r="A1" t="s" s="2">
        <v>0</v>
      </c>
      <c r="B1" t="s" s="3">
        <v>1</v>
      </c>
      <c r="C1" t="s" s="4">
        <v>2</v>
      </c>
      <c r="D1" t="s" s="5">
        <v>3</v>
      </c>
      <c r="E1" t="s" s="6">
        <v>4</v>
      </c>
      <c r="F1" t="s" s="7">
        <v>5</v>
      </c>
      <c r="G1" t="s" s="8">
        <v>6</v>
      </c>
      <c r="H1" s="9"/>
      <c r="I1" s="10"/>
      <c r="J1" s="10"/>
      <c r="K1" s="10"/>
      <c r="L1" s="11"/>
    </row>
    <row r="2" ht="14.1" customHeight="1">
      <c r="A2" t="s" s="12">
        <v>7</v>
      </c>
      <c r="B2" t="s" s="13">
        <v>8</v>
      </c>
      <c r="C2" t="s" s="14">
        <v>9</v>
      </c>
      <c r="D2" t="s" s="14">
        <v>10</v>
      </c>
      <c r="E2" t="s" s="14">
        <v>11</v>
      </c>
      <c r="F2" t="s" s="14">
        <v>12</v>
      </c>
      <c r="G2" t="s" s="14">
        <v>13</v>
      </c>
      <c r="H2" s="15"/>
      <c r="I2" s="16"/>
      <c r="J2" s="16"/>
      <c r="K2" s="16"/>
      <c r="L2" s="17"/>
    </row>
    <row r="3" ht="14.1" customHeight="1">
      <c r="A3" t="s" s="12">
        <v>14</v>
      </c>
      <c r="B3" t="s" s="14">
        <v>15</v>
      </c>
      <c r="C3" t="s" s="14">
        <v>16</v>
      </c>
      <c r="D3" t="s" s="14">
        <v>17</v>
      </c>
      <c r="E3" t="s" s="14">
        <v>11</v>
      </c>
      <c r="F3" t="s" s="14">
        <v>12</v>
      </c>
      <c r="G3" t="s" s="14">
        <v>13</v>
      </c>
      <c r="H3" s="15"/>
      <c r="I3" s="16"/>
      <c r="J3" s="16"/>
      <c r="K3" s="16"/>
      <c r="L3" s="17"/>
    </row>
    <row r="4" ht="14.1" customHeight="1">
      <c r="A4" t="s" s="12">
        <v>18</v>
      </c>
      <c r="B4" t="s" s="14">
        <v>19</v>
      </c>
      <c r="C4" t="s" s="14">
        <v>20</v>
      </c>
      <c r="D4" t="s" s="14">
        <v>10</v>
      </c>
      <c r="E4" t="s" s="14">
        <v>11</v>
      </c>
      <c r="F4" t="s" s="14">
        <v>21</v>
      </c>
      <c r="G4" t="s" s="14">
        <v>13</v>
      </c>
      <c r="H4" s="15"/>
      <c r="I4" s="16"/>
      <c r="J4" s="16"/>
      <c r="K4" s="16"/>
      <c r="L4" s="17"/>
    </row>
    <row r="5" ht="14.1" customHeight="1">
      <c r="A5" t="s" s="12">
        <v>22</v>
      </c>
      <c r="B5" t="s" s="14">
        <v>23</v>
      </c>
      <c r="C5" t="s" s="14">
        <v>20</v>
      </c>
      <c r="D5" t="s" s="14">
        <v>10</v>
      </c>
      <c r="E5" t="s" s="14">
        <v>11</v>
      </c>
      <c r="F5" t="s" s="14">
        <v>24</v>
      </c>
      <c r="G5" t="s" s="14">
        <v>25</v>
      </c>
      <c r="H5" s="15"/>
      <c r="I5" s="16"/>
      <c r="J5" s="16"/>
      <c r="K5" s="16"/>
      <c r="L5" s="17"/>
    </row>
    <row r="6" ht="14.1" customHeight="1">
      <c r="A6" t="s" s="12">
        <v>26</v>
      </c>
      <c r="B6" t="s" s="14">
        <v>19</v>
      </c>
      <c r="C6" t="s" s="14">
        <v>27</v>
      </c>
      <c r="D6" t="s" s="14">
        <v>10</v>
      </c>
      <c r="E6" t="s" s="14">
        <v>11</v>
      </c>
      <c r="F6" t="s" s="14">
        <v>28</v>
      </c>
      <c r="G6" t="s" s="14">
        <v>25</v>
      </c>
      <c r="H6" s="15"/>
      <c r="I6" s="16"/>
      <c r="J6" s="16"/>
      <c r="K6" s="16"/>
      <c r="L6" s="17"/>
    </row>
    <row r="7" ht="14.1" customHeight="1">
      <c r="A7" t="s" s="12">
        <v>29</v>
      </c>
      <c r="B7" t="s" s="14">
        <v>19</v>
      </c>
      <c r="C7" t="s" s="14">
        <v>27</v>
      </c>
      <c r="D7" t="s" s="14">
        <v>10</v>
      </c>
      <c r="E7" t="s" s="14">
        <v>11</v>
      </c>
      <c r="F7" t="s" s="14">
        <v>24</v>
      </c>
      <c r="G7" t="s" s="14">
        <v>13</v>
      </c>
      <c r="H7" s="15"/>
      <c r="I7" s="16"/>
      <c r="J7" s="16"/>
      <c r="K7" s="16"/>
      <c r="L7" s="17"/>
    </row>
    <row r="8" ht="14.1" customHeight="1">
      <c r="A8" t="s" s="12">
        <v>30</v>
      </c>
      <c r="B8" t="s" s="14">
        <v>31</v>
      </c>
      <c r="C8" t="s" s="14">
        <v>27</v>
      </c>
      <c r="D8" t="s" s="14">
        <v>10</v>
      </c>
      <c r="E8" t="s" s="14">
        <v>11</v>
      </c>
      <c r="F8" t="s" s="14">
        <v>28</v>
      </c>
      <c r="G8" t="s" s="14">
        <v>25</v>
      </c>
      <c r="H8" s="15"/>
      <c r="I8" s="16"/>
      <c r="J8" s="16"/>
      <c r="K8" s="16"/>
      <c r="L8" s="17"/>
    </row>
    <row r="9" ht="14.1" customHeight="1">
      <c r="A9" t="s" s="12">
        <v>32</v>
      </c>
      <c r="B9" t="s" s="14">
        <v>31</v>
      </c>
      <c r="C9" t="s" s="14">
        <v>33</v>
      </c>
      <c r="D9" t="s" s="14">
        <v>10</v>
      </c>
      <c r="E9" t="s" s="14">
        <v>11</v>
      </c>
      <c r="F9" t="s" s="14">
        <v>24</v>
      </c>
      <c r="G9" t="s" s="14">
        <v>34</v>
      </c>
      <c r="H9" s="15"/>
      <c r="I9" s="16"/>
      <c r="J9" s="16"/>
      <c r="K9" s="16"/>
      <c r="L9" s="17"/>
    </row>
    <row r="10" ht="14.1" customHeight="1">
      <c r="A10" t="s" s="12">
        <v>35</v>
      </c>
      <c r="B10" t="s" s="14">
        <v>23</v>
      </c>
      <c r="C10" t="s" s="14">
        <v>27</v>
      </c>
      <c r="D10" t="s" s="14">
        <v>10</v>
      </c>
      <c r="E10" t="s" s="14">
        <v>36</v>
      </c>
      <c r="F10" t="s" s="14">
        <v>28</v>
      </c>
      <c r="G10" t="s" s="14">
        <v>25</v>
      </c>
      <c r="H10" s="15"/>
      <c r="I10" s="16"/>
      <c r="J10" s="16"/>
      <c r="K10" s="16"/>
      <c r="L10" s="17"/>
    </row>
    <row r="11" ht="14.1" customHeight="1">
      <c r="A11" t="s" s="12">
        <v>37</v>
      </c>
      <c r="B11" t="s" s="14">
        <v>31</v>
      </c>
      <c r="C11" t="s" s="14">
        <v>27</v>
      </c>
      <c r="D11" t="s" s="14">
        <v>10</v>
      </c>
      <c r="E11" t="s" s="14">
        <v>11</v>
      </c>
      <c r="F11" t="s" s="14">
        <v>38</v>
      </c>
      <c r="G11" t="s" s="14">
        <v>13</v>
      </c>
      <c r="H11" s="15"/>
      <c r="I11" s="16"/>
      <c r="J11" s="16"/>
      <c r="K11" s="16"/>
      <c r="L11" s="17"/>
    </row>
    <row r="12" ht="14.1" customHeight="1">
      <c r="A12" t="s" s="12">
        <v>39</v>
      </c>
      <c r="B12" t="s" s="14">
        <v>23</v>
      </c>
      <c r="C12" t="s" s="14">
        <v>40</v>
      </c>
      <c r="D12" t="s" s="14">
        <v>41</v>
      </c>
      <c r="E12" t="s" s="14">
        <v>36</v>
      </c>
      <c r="F12" t="s" s="14">
        <v>38</v>
      </c>
      <c r="G12" t="s" s="14">
        <v>25</v>
      </c>
      <c r="H12" s="18"/>
      <c r="I12" s="19"/>
      <c r="J12" s="19"/>
      <c r="K12" s="19"/>
      <c r="L12" s="20"/>
    </row>
    <row r="13" ht="14.1" customHeight="1">
      <c r="A13" t="s" s="12">
        <v>42</v>
      </c>
      <c r="B13" t="s" s="14">
        <v>23</v>
      </c>
      <c r="C13" t="s" s="14">
        <v>40</v>
      </c>
      <c r="D13" t="s" s="14">
        <v>10</v>
      </c>
      <c r="E13" t="s" s="14">
        <v>36</v>
      </c>
      <c r="F13" t="s" s="14">
        <v>28</v>
      </c>
      <c r="G13" t="s" s="14">
        <v>13</v>
      </c>
      <c r="H13" s="15"/>
      <c r="I13" s="16"/>
      <c r="J13" s="16"/>
      <c r="K13" s="16"/>
      <c r="L13" s="17"/>
    </row>
    <row r="14" ht="14.1" customHeight="1">
      <c r="A14" t="s" s="12">
        <v>43</v>
      </c>
      <c r="B14" t="s" s="14">
        <v>23</v>
      </c>
      <c r="C14" t="s" s="14">
        <v>20</v>
      </c>
      <c r="D14" t="s" s="14">
        <v>41</v>
      </c>
      <c r="E14" t="s" s="14">
        <v>36</v>
      </c>
      <c r="F14" t="s" s="14">
        <v>24</v>
      </c>
      <c r="G14" t="s" s="14">
        <v>13</v>
      </c>
      <c r="H14" s="18"/>
      <c r="I14" s="19"/>
      <c r="J14" s="19"/>
      <c r="K14" s="19"/>
      <c r="L14" s="20"/>
    </row>
    <row r="15" ht="14.1" customHeight="1">
      <c r="A15" t="s" s="12">
        <v>44</v>
      </c>
      <c r="B15" t="s" s="14">
        <v>19</v>
      </c>
      <c r="C15" t="s" s="14">
        <v>9</v>
      </c>
      <c r="D15" t="s" s="14">
        <v>10</v>
      </c>
      <c r="E15" t="s" s="14">
        <v>11</v>
      </c>
      <c r="F15" t="s" s="14">
        <v>24</v>
      </c>
      <c r="G15" t="s" s="14">
        <v>25</v>
      </c>
      <c r="H15" s="18"/>
      <c r="I15" s="19"/>
      <c r="J15" s="19"/>
      <c r="K15" s="19"/>
      <c r="L15" s="20"/>
    </row>
    <row r="16" ht="14.1" customHeight="1">
      <c r="A16" t="s" s="12">
        <v>45</v>
      </c>
      <c r="B16" t="s" s="14">
        <v>19</v>
      </c>
      <c r="C16" t="s" s="14">
        <v>40</v>
      </c>
      <c r="D16" t="s" s="14">
        <v>10</v>
      </c>
      <c r="E16" t="s" s="14">
        <v>11</v>
      </c>
      <c r="F16" t="s" s="14">
        <v>28</v>
      </c>
      <c r="G16" t="s" s="14">
        <v>34</v>
      </c>
      <c r="H16" s="18"/>
      <c r="I16" s="19"/>
      <c r="J16" s="19"/>
      <c r="K16" s="19"/>
      <c r="L16" s="20"/>
    </row>
    <row r="17" ht="14.1" customHeight="1">
      <c r="A17" t="s" s="12">
        <v>46</v>
      </c>
      <c r="B17" t="s" s="14">
        <v>15</v>
      </c>
      <c r="C17" t="s" s="14">
        <v>20</v>
      </c>
      <c r="D17" t="s" s="14">
        <v>10</v>
      </c>
      <c r="E17" t="s" s="14">
        <v>36</v>
      </c>
      <c r="F17" t="s" s="14">
        <v>47</v>
      </c>
      <c r="G17" t="s" s="14">
        <v>13</v>
      </c>
      <c r="H17" s="18"/>
      <c r="I17" s="19"/>
      <c r="J17" s="19"/>
      <c r="K17" s="19"/>
      <c r="L17" s="20"/>
    </row>
    <row r="18" ht="14.1" customHeight="1">
      <c r="A18" t="s" s="12">
        <v>48</v>
      </c>
      <c r="B18" t="s" s="14">
        <v>19</v>
      </c>
      <c r="C18" t="s" s="14">
        <v>27</v>
      </c>
      <c r="D18" t="s" s="14">
        <v>10</v>
      </c>
      <c r="E18" t="s" s="14">
        <v>11</v>
      </c>
      <c r="F18" t="s" s="14">
        <v>28</v>
      </c>
      <c r="G18" t="s" s="14">
        <v>34</v>
      </c>
      <c r="H18" s="21"/>
      <c r="I18" s="22"/>
      <c r="J18" s="22"/>
      <c r="K18" s="22"/>
      <c r="L18" s="2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&amp;L&amp;"Helvetica,Regular"&amp;11&amp;K000000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7"/>
  <sheetViews>
    <sheetView workbookViewId="0" showGridLines="0" defaultGridColor="1"/>
  </sheetViews>
  <sheetFormatPr defaultColWidth="12.25" defaultRowHeight="18" customHeight="1" outlineLevelRow="0" outlineLevelCol="0"/>
  <cols>
    <col min="1" max="1" width="8.125" style="24" customWidth="1"/>
    <col min="2" max="2" width="3.625" style="24" customWidth="1"/>
    <col min="3" max="3" width="3.375" style="24" customWidth="1"/>
    <col min="4" max="4" width="5.375" style="24" customWidth="1"/>
    <col min="5" max="5" width="3.625" style="24" customWidth="1"/>
    <col min="6" max="6" width="3.375" style="24" customWidth="1"/>
    <col min="7" max="7" width="6.75" style="24" customWidth="1"/>
    <col min="8" max="8" width="3.625" style="24" customWidth="1"/>
    <col min="9" max="9" width="3.375" style="24" customWidth="1"/>
    <col min="10" max="10" width="6.25" style="24" customWidth="1"/>
    <col min="11" max="11" width="3.625" style="24" customWidth="1"/>
    <col min="12" max="12" width="3.375" style="24" customWidth="1"/>
    <col min="13" max="13" width="5.25" style="24" customWidth="1"/>
    <col min="14" max="14" width="3.625" style="24" customWidth="1"/>
    <col min="15" max="15" width="3.375" style="24" customWidth="1"/>
    <col min="16" max="16" width="8.75" style="24" customWidth="1"/>
    <col min="17" max="17" width="3.625" style="24" customWidth="1"/>
    <col min="18" max="18" width="3.375" style="24" customWidth="1"/>
    <col min="19" max="256" width="12.25" style="24" customWidth="1"/>
  </cols>
  <sheetData>
    <row r="1" ht="16" customHeight="1">
      <c r="A1" t="s" s="25">
        <v>1</v>
      </c>
      <c r="B1" t="s" s="26">
        <v>49</v>
      </c>
      <c r="C1" t="s" s="26">
        <v>50</v>
      </c>
      <c r="D1" t="s" s="27">
        <v>2</v>
      </c>
      <c r="E1" t="s" s="26">
        <v>49</v>
      </c>
      <c r="F1" t="s" s="26">
        <v>50</v>
      </c>
      <c r="G1" t="s" s="28">
        <v>3</v>
      </c>
      <c r="H1" t="s" s="26">
        <v>49</v>
      </c>
      <c r="I1" t="s" s="26">
        <v>50</v>
      </c>
      <c r="J1" t="s" s="29">
        <v>4</v>
      </c>
      <c r="K1" t="s" s="26">
        <v>49</v>
      </c>
      <c r="L1" t="s" s="26">
        <v>50</v>
      </c>
      <c r="M1" t="s" s="30">
        <v>6</v>
      </c>
      <c r="N1" t="s" s="26">
        <v>49</v>
      </c>
      <c r="O1" t="s" s="26">
        <v>50</v>
      </c>
      <c r="P1" t="s" s="31">
        <v>5</v>
      </c>
      <c r="Q1" t="s" s="26">
        <v>49</v>
      </c>
      <c r="R1" t="s" s="26">
        <v>50</v>
      </c>
    </row>
    <row r="2" ht="15" customHeight="1">
      <c r="A2" t="s" s="32">
        <v>19</v>
      </c>
      <c r="B2" s="33">
        <f>COUNTIF('liederen'!B2:B14,"*Gospel*")</f>
        <v>3</v>
      </c>
      <c r="C2" s="34">
        <f>PERCENTRANK(B2:B7,B2)</f>
        <v>0.6</v>
      </c>
      <c r="D2" t="s" s="35">
        <v>9</v>
      </c>
      <c r="E2" s="33">
        <f>COUNTIF('liederen'!C2:C14,"*Midlife*")</f>
        <v>9</v>
      </c>
      <c r="F2" s="34">
        <f>PERCENTRANK(E2:E7,E2)</f>
        <v>1</v>
      </c>
      <c r="G2" t="s" s="36">
        <v>10</v>
      </c>
      <c r="H2" s="33">
        <f>COUNTIF('liederen'!D2:D14,"*neutraal*")</f>
        <v>10</v>
      </c>
      <c r="I2" s="34">
        <f>PERCENTRANK(H2:H7,H2)</f>
        <v>1</v>
      </c>
      <c r="J2" t="s" s="37">
        <v>51</v>
      </c>
      <c r="K2" s="33">
        <f>COUNTIF('liederen'!E2:E14,"*engels*")</f>
        <v>9</v>
      </c>
      <c r="L2" s="34">
        <f>PERCENTRANK(K2:K7,K2)</f>
        <v>1</v>
      </c>
      <c r="M2" t="s" s="38">
        <v>13</v>
      </c>
      <c r="N2" s="33">
        <f>COUNTIF('liederen'!G2:G14,"*langzaam*")</f>
        <v>7</v>
      </c>
      <c r="O2" s="34">
        <f>PERCENTRANK(N2:N7,N2)</f>
        <v>1</v>
      </c>
      <c r="P2" t="s" s="39">
        <v>24</v>
      </c>
      <c r="Q2" s="33">
        <f>COUNTIF('liederen'!F2:F14,"*koor*band*solist*")</f>
        <v>6</v>
      </c>
      <c r="R2" s="34">
        <f>PERCENTRANK(Q2:Q7,Q2)</f>
        <v>1</v>
      </c>
    </row>
    <row r="3" ht="15" customHeight="1">
      <c r="A3" t="s" s="32">
        <v>23</v>
      </c>
      <c r="B3" s="40">
        <f>COUNTIF('liederen'!B2:B14,"*Opwekking*")</f>
        <v>5</v>
      </c>
      <c r="C3" s="41">
        <f>PERCENTRANK(B2:B7,B3)</f>
        <v>1</v>
      </c>
      <c r="D3" t="s" s="35">
        <v>33</v>
      </c>
      <c r="E3" s="40">
        <f>COUNTIF('liederen'!C2:C14,"*Jong*")</f>
        <v>6</v>
      </c>
      <c r="F3" s="41">
        <f>PERCENTRANK(E2:E7,E3)</f>
        <v>0.75</v>
      </c>
      <c r="G3" t="s" s="36">
        <v>52</v>
      </c>
      <c r="H3" s="40">
        <f>COUNTIF('liederen'!D2:D14,"*pasen*")</f>
        <v>2</v>
      </c>
      <c r="I3" s="41">
        <f>PERCENTRANK(H2:H7,H3)</f>
        <v>0.75</v>
      </c>
      <c r="J3" t="s" s="37">
        <v>53</v>
      </c>
      <c r="K3" s="40">
        <f>COUNTIF('liederen'!E2:E14,"*Nederlands*")</f>
        <v>4</v>
      </c>
      <c r="L3" s="41">
        <f>PERCENTRANK(K2:K7,K3)</f>
        <v>0.5</v>
      </c>
      <c r="M3" t="s" s="38">
        <v>25</v>
      </c>
      <c r="N3" s="40">
        <f>COUNTIF('liederen'!G2:G14,"*medium*")</f>
        <v>5</v>
      </c>
      <c r="O3" s="41">
        <f>PERCENTRANK(N2:N7,N3)</f>
        <v>0.5</v>
      </c>
      <c r="P3" t="s" s="39">
        <v>54</v>
      </c>
      <c r="Q3" s="40">
        <f>COUNTIF('liederen'!F2:F14,"*tutti*")</f>
        <v>4</v>
      </c>
      <c r="R3" s="41">
        <f>PERCENTRANK(Q2:Q7,Q3)</f>
        <v>0.667</v>
      </c>
    </row>
    <row r="4" ht="15" customHeight="1">
      <c r="A4" t="s" s="32">
        <v>31</v>
      </c>
      <c r="B4" s="33">
        <f>COUNTIF('liederen'!B2:B14,"*Pop*")</f>
        <v>3</v>
      </c>
      <c r="C4" s="34">
        <f>PERCENTRANK(B2:B7,B4)</f>
        <v>0.6</v>
      </c>
      <c r="D4" t="s" s="35">
        <v>16</v>
      </c>
      <c r="E4" s="33">
        <f>COUNTIF('liederen'!C2:C14,"*Oud*")</f>
        <v>4</v>
      </c>
      <c r="F4" s="34">
        <f>PERCENTRANK(E2:E7,E4)</f>
        <v>0.5</v>
      </c>
      <c r="G4" t="s" s="36">
        <v>55</v>
      </c>
      <c r="H4" s="33">
        <f>COUNTIF('liederen'!D2:D14,"*kerst*")</f>
        <v>0</v>
      </c>
      <c r="I4" s="34">
        <f>PERCENTRANK(H2:H7,H4)</f>
        <v>0</v>
      </c>
      <c r="J4" t="s" s="37">
        <v>56</v>
      </c>
      <c r="K4" s="33">
        <f>COUNTIF('liederen'!E2:E14,"*duits*")</f>
        <v>0</v>
      </c>
      <c r="L4" s="34">
        <f>PERCENTRANK(K2:K7,K4)</f>
        <v>0</v>
      </c>
      <c r="M4" t="s" s="38">
        <v>34</v>
      </c>
      <c r="N4" s="33">
        <f>COUNTIF('liederen'!G2:G14,"*snel*")</f>
        <v>1</v>
      </c>
      <c r="O4" s="34">
        <f>PERCENTRANK(N2:N7,N4)</f>
        <v>0</v>
      </c>
      <c r="P4" t="s" s="39">
        <v>12</v>
      </c>
      <c r="Q4" s="33">
        <f>COUNTIF('liederen'!F2:F14,"*capella*")</f>
        <v>2</v>
      </c>
      <c r="R4" s="34">
        <f>PERCENTRANK(Q2:Q7,Q4)</f>
        <v>0.333</v>
      </c>
    </row>
    <row r="5" ht="15" customHeight="1">
      <c r="A5" t="s" s="32">
        <v>8</v>
      </c>
      <c r="B5" s="40">
        <f>COUNTIF('liederen'!B2:B14,"*Klassiek*")</f>
        <v>1</v>
      </c>
      <c r="C5" s="41">
        <f>PERCENTRANK(B2:B7,B5)</f>
        <v>0.2</v>
      </c>
      <c r="D5" t="s" s="35">
        <v>40</v>
      </c>
      <c r="E5" s="40">
        <f>COUNTIF('liederen'!C2:C14,"*Allen*")</f>
        <v>2</v>
      </c>
      <c r="F5" s="41">
        <f>PERCENTRANK(E2:E7,E5)</f>
        <v>0.25</v>
      </c>
      <c r="G5" t="s" s="36">
        <v>57</v>
      </c>
      <c r="H5" s="40">
        <f>COUNTIF('liederen'!D2:D14,"*sinterklaas*")</f>
        <v>0</v>
      </c>
      <c r="I5" s="41">
        <f>PERCENTRANK(H2:H7,H5)</f>
        <v>0</v>
      </c>
      <c r="J5" s="42"/>
      <c r="K5" s="43"/>
      <c r="L5" s="43"/>
      <c r="M5" s="44"/>
      <c r="N5" s="43"/>
      <c r="O5" s="43"/>
      <c r="P5" t="s" s="39">
        <v>58</v>
      </c>
      <c r="Q5" s="40">
        <f>COUNTIF('liederen'!F2:F14,"*koor*en*solist*")</f>
        <v>1</v>
      </c>
      <c r="R5" s="41">
        <f>PERCENTRANK(Q2:Q7,Q5)</f>
        <v>0</v>
      </c>
    </row>
    <row r="6" ht="15" customHeight="1">
      <c r="A6" t="s" s="32">
        <v>15</v>
      </c>
      <c r="B6" s="33">
        <f>COUNTIF('liederen'!B2:B14,"*Oud*")</f>
        <v>1</v>
      </c>
      <c r="C6" s="34">
        <f>PERCENTRANK(B2:B7,B6)</f>
        <v>0.2</v>
      </c>
      <c r="D6" t="s" s="35">
        <v>59</v>
      </c>
      <c r="E6" s="33">
        <f>COUNTIF('liederen'!C2:C14,"*Kinder*")</f>
        <v>0</v>
      </c>
      <c r="F6" s="34">
        <f>PERCENTRANK(E2:E7,E6)</f>
        <v>0</v>
      </c>
      <c r="G6" t="s" s="36">
        <v>60</v>
      </c>
      <c r="H6" s="33">
        <f>COUNTIF('liederen'!D2:D14,"*thanksgiving*")</f>
        <v>0</v>
      </c>
      <c r="I6" s="34">
        <f>PERCENTRANK(H2:H7,H6)</f>
        <v>0</v>
      </c>
      <c r="J6" s="42"/>
      <c r="K6" s="45"/>
      <c r="L6" s="45"/>
      <c r="M6" s="44"/>
      <c r="N6" s="45"/>
      <c r="O6" s="45"/>
      <c r="P6" s="46"/>
      <c r="Q6" s="45"/>
      <c r="R6" s="34"/>
    </row>
    <row r="7" ht="16" customHeight="1">
      <c r="A7" t="s" s="32">
        <v>61</v>
      </c>
      <c r="B7" s="40">
        <f>COUNTIF('liederen'!B2:B14,"*Jazz*")</f>
        <v>0</v>
      </c>
      <c r="C7" s="41">
        <f>PERCENTRANK(B2:B7,B7)</f>
        <v>0</v>
      </c>
      <c r="D7" s="47"/>
      <c r="E7" s="43"/>
      <c r="F7" s="43"/>
      <c r="G7" s="48"/>
      <c r="H7" s="43"/>
      <c r="I7" s="43"/>
      <c r="J7" s="42"/>
      <c r="K7" s="43"/>
      <c r="L7" s="43"/>
      <c r="M7" s="44"/>
      <c r="N7" s="43"/>
      <c r="O7" s="43"/>
      <c r="P7" s="46"/>
      <c r="Q7" s="43"/>
      <c r="R7" s="41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&amp;L&amp;"Helvetica,Regular"&amp;11&amp;K000000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I8"/>
  <sheetViews>
    <sheetView workbookViewId="0" showGridLines="0" defaultGridColor="1"/>
  </sheetViews>
  <sheetFormatPr defaultColWidth="7.75" defaultRowHeight="20.1" customHeight="1" outlineLevelRow="0" outlineLevelCol="0"/>
  <cols>
    <col min="1" max="1" width="9" style="49" customWidth="1"/>
    <col min="2" max="2" width="5.5" style="49" customWidth="1"/>
    <col min="3" max="3" width="7.75" style="49" customWidth="1"/>
    <col min="4" max="4" width="6.875" style="49" customWidth="1"/>
    <col min="5" max="5" width="11.625" style="49" customWidth="1"/>
    <col min="6" max="6" width="6" style="49" customWidth="1"/>
    <col min="7" max="7" width="6.125" style="49" customWidth="1"/>
    <col min="8" max="8" width="7.5" style="49" customWidth="1"/>
    <col min="9" max="9" width="4.75" style="49" customWidth="1"/>
    <col min="10" max="256" width="7.75" style="49" customWidth="1"/>
  </cols>
  <sheetData>
    <row r="1" ht="28.7" customHeight="1">
      <c r="A1" t="s" s="50">
        <v>1</v>
      </c>
      <c r="B1" t="s" s="50">
        <v>2</v>
      </c>
      <c r="C1" t="s" s="50">
        <v>3</v>
      </c>
      <c r="D1" t="s" s="50">
        <v>4</v>
      </c>
      <c r="E1" t="s" s="50">
        <v>5</v>
      </c>
      <c r="F1" t="s" s="50">
        <v>6</v>
      </c>
      <c r="G1" t="s" s="50">
        <v>62</v>
      </c>
      <c r="H1" t="s" s="50">
        <v>63</v>
      </c>
      <c r="I1" t="s" s="50">
        <v>64</v>
      </c>
    </row>
    <row r="2" ht="17" customHeight="1">
      <c r="A2" t="s" s="14">
        <v>65</v>
      </c>
      <c r="B2" t="s" s="14">
        <v>66</v>
      </c>
      <c r="C2" t="s" s="14">
        <v>55</v>
      </c>
      <c r="D2" t="s" s="14">
        <v>53</v>
      </c>
      <c r="E2" t="s" s="14">
        <v>12</v>
      </c>
      <c r="F2" t="s" s="14">
        <v>13</v>
      </c>
      <c r="G2" t="s" s="14">
        <v>67</v>
      </c>
      <c r="H2" t="s" s="14">
        <v>68</v>
      </c>
      <c r="I2" t="s" s="14">
        <v>69</v>
      </c>
    </row>
    <row r="3" ht="17" customHeight="1">
      <c r="A3" t="s" s="14">
        <v>70</v>
      </c>
      <c r="B3" t="s" s="14">
        <v>71</v>
      </c>
      <c r="C3" t="s" s="14">
        <v>57</v>
      </c>
      <c r="D3" t="s" s="14">
        <v>51</v>
      </c>
      <c r="E3" t="s" s="14">
        <v>54</v>
      </c>
      <c r="F3" t="s" s="14">
        <v>25</v>
      </c>
      <c r="G3" t="s" s="14">
        <v>72</v>
      </c>
      <c r="H3" t="s" s="14">
        <v>73</v>
      </c>
      <c r="I3" t="s" s="14">
        <v>74</v>
      </c>
    </row>
    <row r="4" ht="17" customHeight="1">
      <c r="A4" t="s" s="14">
        <v>75</v>
      </c>
      <c r="B4" t="s" s="14">
        <v>76</v>
      </c>
      <c r="C4" t="s" s="14">
        <v>52</v>
      </c>
      <c r="D4" t="s" s="14">
        <v>56</v>
      </c>
      <c r="E4" t="s" s="14">
        <v>77</v>
      </c>
      <c r="F4" t="s" s="14">
        <v>34</v>
      </c>
      <c r="G4" t="s" s="14">
        <v>78</v>
      </c>
      <c r="H4" s="51"/>
      <c r="I4" t="s" s="14">
        <v>79</v>
      </c>
    </row>
    <row r="5" ht="17" customHeight="1">
      <c r="A5" t="s" s="14">
        <v>80</v>
      </c>
      <c r="B5" t="s" s="14">
        <v>81</v>
      </c>
      <c r="C5" t="s" s="14">
        <v>60</v>
      </c>
      <c r="D5" s="51"/>
      <c r="E5" t="s" s="14">
        <v>58</v>
      </c>
      <c r="F5" s="51"/>
      <c r="G5" s="51"/>
      <c r="H5" s="51"/>
      <c r="I5" s="51"/>
    </row>
    <row r="6" ht="17" customHeight="1">
      <c r="A6" t="s" s="14">
        <v>82</v>
      </c>
      <c r="B6" t="s" s="14">
        <v>83</v>
      </c>
      <c r="C6" t="s" s="14">
        <v>10</v>
      </c>
      <c r="D6" s="51"/>
      <c r="E6" s="51"/>
      <c r="F6" s="51"/>
      <c r="G6" s="51"/>
      <c r="H6" s="51"/>
      <c r="I6" s="51"/>
    </row>
    <row r="7" ht="17" customHeight="1">
      <c r="A7" t="s" s="14">
        <v>84</v>
      </c>
      <c r="B7" s="51"/>
      <c r="C7" s="51"/>
      <c r="D7" s="51"/>
      <c r="E7" s="51"/>
      <c r="F7" s="51"/>
      <c r="G7" s="51"/>
      <c r="H7" s="51"/>
      <c r="I7" s="51"/>
    </row>
    <row r="8" ht="17" customHeight="1">
      <c r="A8" t="s" s="14">
        <v>85</v>
      </c>
      <c r="B8" s="51"/>
      <c r="C8" s="51"/>
      <c r="D8" s="51"/>
      <c r="E8" s="51"/>
      <c r="F8" s="51"/>
      <c r="G8" s="51"/>
      <c r="H8" s="51"/>
      <c r="I8" s="51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